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0"/>
  </bookViews>
  <sheets>
    <sheet name="Bảng Thu-Chi" sheetId="1" r:id="rId1"/>
    <sheet name="Duân" sheetId="2" state="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<sst xmlns="http://schemas.openxmlformats.org/spreadsheetml/2006/main" count="215" uniqueCount="145">
  <si>
    <t>STT</t>
  </si>
  <si>
    <t>QUAØ</t>
  </si>
  <si>
    <t>CHÖA</t>
  </si>
  <si>
    <t>HOA HOÀNG</t>
  </si>
  <si>
    <t>TỔNG CỘNG THU</t>
  </si>
  <si>
    <t xml:space="preserve">NGÀY CHUYỂN </t>
  </si>
  <si>
    <t>GHI CHÚ</t>
  </si>
  <si>
    <t>CÒN LẠI</t>
  </si>
  <si>
    <t>Huỳnh Bùi Tâm Phúc số TK: 0041000008596 - Ngân Hàng Vietcombank Đà Nẵng</t>
  </si>
  <si>
    <t>BẢNG KÊ THU CHI TRÙNG TU MỘ CỤ CỐ BÁ HUYNH</t>
  </si>
  <si>
    <t>HỌ VÀ TÊN</t>
  </si>
  <si>
    <t>QUAN HỆ HỌ HÀNG</t>
  </si>
  <si>
    <t>ĐỊA CHỈ</t>
  </si>
  <si>
    <t>SỐ TIỀN GÓP</t>
  </si>
  <si>
    <t>Cháu nội ông Cửu Diện</t>
  </si>
  <si>
    <t>Hà nội</t>
  </si>
  <si>
    <t>CÁC KHOẢN CHI</t>
  </si>
  <si>
    <t>SỐ LƯỢNG</t>
  </si>
  <si>
    <t>THÀNH TIỀN</t>
  </si>
  <si>
    <t xml:space="preserve">CÁC MỤC CHI </t>
  </si>
  <si>
    <t>Sau khi chuyển nhớ nhắn tin hoặc ĐT cho Phúc biết theo số 0903912902, hoặc email : huynhbuitamphuc@gmail.com để Phúc cập nhật vào bảng kê</t>
  </si>
  <si>
    <r>
      <t>Ghi chú:</t>
    </r>
    <r>
      <rPr>
        <sz val="10"/>
        <rFont val="Times New Roman"/>
        <family val="1"/>
      </rPr>
      <t xml:space="preserve"> Bà con muốn chuyển tiền trùng tu mộ cụ cố Bá Huynh nhớ ghi rõ họ tên và chuyển về cho Phúc thì theo tài khoản sau:</t>
    </r>
  </si>
  <si>
    <t>CÁC KHOẢN THU</t>
  </si>
  <si>
    <t>Thép buộc (kg)</t>
  </si>
  <si>
    <t>HUỲNH BÙI TÂM PHÚC</t>
  </si>
  <si>
    <t>Cháu Ngoại ông Cửu Diện</t>
  </si>
  <si>
    <t>Đà nẵng</t>
  </si>
  <si>
    <t>GIA ĐÌNH DÌ BA (DÌ NHÀNH)</t>
  </si>
  <si>
    <t>BÙI THỊ ĐẠT</t>
  </si>
  <si>
    <t>Con ông Cửu Diện</t>
  </si>
  <si>
    <t>Con cháu ông Bác Tiếu &amp; Ông Cửu Thứ</t>
  </si>
  <si>
    <t>Hoa Kỳ</t>
  </si>
  <si>
    <t>Cô Mười Hai chuyển cho cậu Nhơn 1000USD</t>
  </si>
  <si>
    <t>BÙI NHƠN</t>
  </si>
  <si>
    <t>Sài Gòn</t>
  </si>
  <si>
    <t>Bảng chi tiết vật liệu</t>
  </si>
  <si>
    <t xml:space="preserve">Tên vật tư </t>
  </si>
  <si>
    <t>ĐVT</t>
  </si>
  <si>
    <t>Số lượng</t>
  </si>
  <si>
    <t>Đơn giá</t>
  </si>
  <si>
    <t>Thành tiền</t>
  </si>
  <si>
    <t>Ghi chú</t>
  </si>
  <si>
    <t xml:space="preserve">Cát </t>
  </si>
  <si>
    <t>khối</t>
  </si>
  <si>
    <t>HĐBH số 1 +2</t>
  </si>
  <si>
    <t xml:space="preserve">Đá 1/ 2 </t>
  </si>
  <si>
    <t xml:space="preserve">HĐBH số 1 </t>
  </si>
  <si>
    <t>Xi măng</t>
  </si>
  <si>
    <t>bao</t>
  </si>
  <si>
    <t>HĐBH số 1 +2+3+4+5</t>
  </si>
  <si>
    <t>Thép buộc</t>
  </si>
  <si>
    <t>kg</t>
  </si>
  <si>
    <t>Sắt 6</t>
  </si>
  <si>
    <t>HĐBH số 1 +2+3+5</t>
  </si>
  <si>
    <t>Bót sắt I</t>
  </si>
  <si>
    <t>cái</t>
  </si>
  <si>
    <t>HĐBH số 5</t>
  </si>
  <si>
    <t>Bót sắt II</t>
  </si>
  <si>
    <t>Chổi đốt</t>
  </si>
  <si>
    <t>cây</t>
  </si>
  <si>
    <t>Chổi sương</t>
  </si>
  <si>
    <t>Bình vệ sinh (Vim)</t>
  </si>
  <si>
    <t>bình</t>
  </si>
  <si>
    <t>Đinh 6</t>
  </si>
  <si>
    <t>HĐBH số 4</t>
  </si>
  <si>
    <t xml:space="preserve">Cuộn dây </t>
  </si>
  <si>
    <t>cuộn</t>
  </si>
  <si>
    <t>hdbl cơ sở bảy nga</t>
  </si>
  <si>
    <t>Bạt phủ đất</t>
  </si>
  <si>
    <t>Bộ cổ bồng</t>
  </si>
  <si>
    <t>bộ</t>
  </si>
  <si>
    <t>biên nhận cơ sở  Thành Tân</t>
  </si>
  <si>
    <t xml:space="preserve">Tổng cộng </t>
  </si>
  <si>
    <t>( kèm 7 hóa đơn bán hàng)</t>
  </si>
  <si>
    <t>Phần sơn CT11</t>
  </si>
  <si>
    <t>Kiềm</t>
  </si>
  <si>
    <t>Vàng màu</t>
  </si>
  <si>
    <t>Kiềm đỏ</t>
  </si>
  <si>
    <t xml:space="preserve">Băng xô lớn </t>
  </si>
  <si>
    <t xml:space="preserve">Băng xô nhỏ </t>
  </si>
  <si>
    <t xml:space="preserve">Lulô </t>
  </si>
  <si>
    <t>Tổng cộng</t>
  </si>
  <si>
    <t>(hóa đơn bán hàng Ngọc Thịnh)</t>
  </si>
  <si>
    <t>Tổng  giá trị  vật tư</t>
  </si>
  <si>
    <t>Chi phí khác</t>
  </si>
  <si>
    <t>Tiền hỗ trợ đốn cây xoài</t>
  </si>
  <si>
    <t>Ứng tiền làm cửa</t>
  </si>
  <si>
    <t>Tiền công</t>
  </si>
  <si>
    <t>Hợp đông xây dựng</t>
  </si>
  <si>
    <t>Tiền ứng làm mộ bà cố</t>
  </si>
  <si>
    <t>Anh Phúc Thưởng Thợ</t>
  </si>
  <si>
    <t xml:space="preserve">Hồi công thợ </t>
  </si>
  <si>
    <t>( Bia 4 thùng và 1 kg bê thui`~ Gởi Chú Tiến mua giúp)</t>
  </si>
  <si>
    <t>Tiền hỗ trợ điện nước</t>
  </si>
  <si>
    <t>Tổng chi phí khác</t>
  </si>
  <si>
    <t>Tổng toàn bộ chi phí</t>
  </si>
  <si>
    <t>Cát (m3)</t>
  </si>
  <si>
    <t>Đá 1/ 2 (m3)</t>
  </si>
  <si>
    <t>Xi măng (bao)</t>
  </si>
  <si>
    <t>Sắt 6 (kg)</t>
  </si>
  <si>
    <t>Bót sắt I (cái)</t>
  </si>
  <si>
    <t>Bót sắt II (cái)</t>
  </si>
  <si>
    <t>Chổi đót (cái)</t>
  </si>
  <si>
    <t>Chổi xương (cái)</t>
  </si>
  <si>
    <t>Bình nước vệ sinh Vim (bình)</t>
  </si>
  <si>
    <t>Đinh 6 (kg)</t>
  </si>
  <si>
    <t>Cuộn dây (cuộn)</t>
  </si>
  <si>
    <t>Bạt nilon phủ đất (cuộn)</t>
  </si>
  <si>
    <t>Bộ cổ bồng (bộ)</t>
  </si>
  <si>
    <t>ĐƠN GIÁ</t>
  </si>
  <si>
    <t>NGÀY MUA</t>
  </si>
  <si>
    <t>Phần sơn chống thấm</t>
  </si>
  <si>
    <t>Tiền hỗ trợ chủ nhà đốn cây xoài</t>
  </si>
  <si>
    <t>Phúc thưởng thợ</t>
  </si>
  <si>
    <t>Tổng cộng phần sơn</t>
  </si>
  <si>
    <t>Tổng cộng phần hồ</t>
  </si>
  <si>
    <t>Trả tiền điện nước cho chủ nhà</t>
  </si>
  <si>
    <t>Anh Phúc thưởng Thợ</t>
  </si>
  <si>
    <t>A.Phúc ứng</t>
  </si>
  <si>
    <t>Con cháu ông Nghè Thống</t>
  </si>
  <si>
    <t>Chị Hằng chuyển # 500$</t>
  </si>
  <si>
    <t>Con cháu ông Cửu Tí</t>
  </si>
  <si>
    <t>BÙI PHƯƠNG LÝ</t>
  </si>
  <si>
    <t>Cháu Nội ông Cửu Diện</t>
  </si>
  <si>
    <t>GIA ĐÌNH DÌ BẢY (DÌ PHƯƠNG)</t>
  </si>
  <si>
    <t>Chị Hiền chuyển khoản</t>
  </si>
  <si>
    <t>Tiền làm cửa sắt mộ Ông cố</t>
  </si>
  <si>
    <t>Công và vật liệu sơn sửa mộ Bà cố</t>
  </si>
  <si>
    <t>Hồi công thợ làm mộ ông</t>
  </si>
  <si>
    <t>Cúng mộ ông bà khi khởi công và hoàn thành (3 mâm)</t>
  </si>
  <si>
    <t>Đãi thợ khi hoàn thành mộ ông</t>
  </si>
  <si>
    <t>Ánh mua đem về</t>
  </si>
  <si>
    <t>Bia 4 thùng và 1 kg bê thui, Duân gởi Chú Tiến mua giúp</t>
  </si>
  <si>
    <t>BÙI KIẾN HÒA</t>
  </si>
  <si>
    <t>Anh Hòa chuyển khoản</t>
  </si>
  <si>
    <t>BÙI HIẾN</t>
  </si>
  <si>
    <t>Con ông Bát Tiếu</t>
  </si>
  <si>
    <t>con ông Bát Tiếu &amp; Ô. Cửu Thứ</t>
  </si>
  <si>
    <t>BÙI SƠN DUÂN</t>
  </si>
  <si>
    <t>Trích thưởng cho Bùi Sơn Duân quản đốc chuyện làm mộ</t>
  </si>
  <si>
    <t>Các con cậu Bùi Nhơn (Đoan, Ly, An, Ân)</t>
  </si>
  <si>
    <t>TRẦN MỸ THOA</t>
  </si>
  <si>
    <t>BÙI PHƯƠNG HIỀN, A.NGHĨA</t>
  </si>
  <si>
    <t>Đến ngày 09/062019</t>
  </si>
  <si>
    <t>Làm bình phong mộ ông cố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</si>
</sst>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m/dd/yy;@"/>
    <numFmt numFmtId="172" formatCode="[$-409]d\-mmm\-yyyy;@"/>
    <numFmt numFmtId="173" formatCode="mmm\-yyyy"/>
    <numFmt numFmtId="174" formatCode="[$-409]dddd\,\ mmmm\ d\,\ yyyy"/>
    <numFmt numFmtId="175" formatCode="[$-409]dd\-mmm\-yy;@"/>
  </numFmts>
  <fonts count="6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10"/>
      <name val="Times New Roman"/>
      <family val="1"/>
    </font>
    <font>
      <b/>
      <i/>
      <u val="single"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rgb="FFFF0000"/>
      <name val="Times New Roman"/>
      <family val="1"/>
    </font>
    <font>
      <b/>
      <i/>
      <u val="single"/>
      <sz val="1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42" applyNumberFormat="1" applyFont="1" applyAlignment="1">
      <alignment/>
    </xf>
    <xf numFmtId="165" fontId="2" fillId="0" borderId="10" xfId="42" applyNumberFormat="1" applyFont="1" applyBorder="1" applyAlignment="1">
      <alignment horizontal="center"/>
    </xf>
    <xf numFmtId="165" fontId="1" fillId="0" borderId="10" xfId="42" applyNumberFormat="1" applyFont="1" applyFill="1" applyBorder="1" applyAlignment="1">
      <alignment/>
    </xf>
    <xf numFmtId="165" fontId="2" fillId="0" borderId="11" xfId="42" applyNumberFormat="1" applyFont="1" applyBorder="1" applyAlignment="1">
      <alignment/>
    </xf>
    <xf numFmtId="0" fontId="4" fillId="0" borderId="0" xfId="0" applyFont="1" applyAlignment="1">
      <alignment/>
    </xf>
    <xf numFmtId="172" fontId="1" fillId="0" borderId="0" xfId="42" applyNumberFormat="1" applyFont="1" applyAlignment="1">
      <alignment/>
    </xf>
    <xf numFmtId="165" fontId="1" fillId="0" borderId="12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65" fontId="1" fillId="0" borderId="0" xfId="42" applyNumberFormat="1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165" fontId="3" fillId="0" borderId="10" xfId="42" applyNumberFormat="1" applyFont="1" applyBorder="1" applyAlignment="1">
      <alignment horizontal="center"/>
    </xf>
    <xf numFmtId="172" fontId="3" fillId="0" borderId="10" xfId="42" applyNumberFormat="1" applyFont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vertical="top"/>
    </xf>
    <xf numFmtId="165" fontId="6" fillId="0" borderId="10" xfId="42" applyNumberFormat="1" applyFont="1" applyFill="1" applyBorder="1" applyAlignment="1">
      <alignment/>
    </xf>
    <xf numFmtId="172" fontId="6" fillId="0" borderId="10" xfId="42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/>
    </xf>
    <xf numFmtId="165" fontId="6" fillId="0" borderId="0" xfId="42" applyNumberFormat="1" applyFont="1" applyAlignment="1">
      <alignment/>
    </xf>
    <xf numFmtId="172" fontId="6" fillId="0" borderId="0" xfId="42" applyNumberFormat="1" applyFont="1" applyAlignment="1">
      <alignment/>
    </xf>
    <xf numFmtId="165" fontId="6" fillId="19" borderId="0" xfId="42" applyNumberFormat="1" applyFont="1" applyFill="1" applyAlignment="1">
      <alignment/>
    </xf>
    <xf numFmtId="0" fontId="5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65" fontId="0" fillId="0" borderId="10" xfId="42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165" fontId="54" fillId="0" borderId="10" xfId="42" applyNumberFormat="1" applyFont="1" applyBorder="1" applyAlignment="1">
      <alignment horizontal="left"/>
    </xf>
    <xf numFmtId="0" fontId="54" fillId="0" borderId="10" xfId="0" applyFont="1" applyBorder="1" applyAlignment="1">
      <alignment/>
    </xf>
    <xf numFmtId="0" fontId="56" fillId="34" borderId="10" xfId="0" applyFont="1" applyFill="1" applyBorder="1" applyAlignment="1">
      <alignment horizontal="left"/>
    </xf>
    <xf numFmtId="0" fontId="56" fillId="34" borderId="10" xfId="0" applyFont="1" applyFill="1" applyBorder="1" applyAlignment="1">
      <alignment/>
    </xf>
    <xf numFmtId="165" fontId="56" fillId="34" borderId="10" xfId="42" applyNumberFormat="1" applyFont="1" applyFill="1" applyBorder="1" applyAlignment="1">
      <alignment/>
    </xf>
    <xf numFmtId="165" fontId="57" fillId="34" borderId="10" xfId="42" applyNumberFormat="1" applyFont="1" applyFill="1" applyBorder="1" applyAlignment="1">
      <alignment/>
    </xf>
    <xf numFmtId="165" fontId="0" fillId="0" borderId="10" xfId="42" applyNumberFormat="1" applyFont="1" applyBorder="1" applyAlignment="1">
      <alignment/>
    </xf>
    <xf numFmtId="165" fontId="54" fillId="0" borderId="10" xfId="42" applyNumberFormat="1" applyFont="1" applyBorder="1" applyAlignment="1">
      <alignment/>
    </xf>
    <xf numFmtId="165" fontId="57" fillId="34" borderId="10" xfId="0" applyNumberFormat="1" applyFont="1" applyFill="1" applyBorder="1" applyAlignment="1">
      <alignment/>
    </xf>
    <xf numFmtId="165" fontId="58" fillId="33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left"/>
    </xf>
    <xf numFmtId="165" fontId="6" fillId="0" borderId="10" xfId="42" applyNumberFormat="1" applyFont="1" applyFill="1" applyBorder="1" applyAlignment="1">
      <alignment horizontal="left"/>
    </xf>
    <xf numFmtId="165" fontId="6" fillId="0" borderId="10" xfId="0" applyNumberFormat="1" applyFont="1" applyFill="1" applyBorder="1" applyAlignment="1">
      <alignment horizontal="left" vertical="center"/>
    </xf>
    <xf numFmtId="0" fontId="59" fillId="0" borderId="10" xfId="0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6" fillId="15" borderId="10" xfId="0" applyFont="1" applyFill="1" applyBorder="1" applyAlignment="1">
      <alignment/>
    </xf>
    <xf numFmtId="0" fontId="60" fillId="15" borderId="12" xfId="0" applyFont="1" applyFill="1" applyBorder="1" applyAlignment="1">
      <alignment/>
    </xf>
    <xf numFmtId="0" fontId="60" fillId="15" borderId="15" xfId="0" applyFont="1" applyFill="1" applyBorder="1" applyAlignment="1">
      <alignment/>
    </xf>
    <xf numFmtId="165" fontId="60" fillId="15" borderId="10" xfId="0" applyNumberFormat="1" applyFont="1" applyFill="1" applyBorder="1" applyAlignment="1">
      <alignment/>
    </xf>
    <xf numFmtId="165" fontId="61" fillId="15" borderId="11" xfId="0" applyNumberFormat="1" applyFont="1" applyFill="1" applyBorder="1" applyAlignment="1">
      <alignment/>
    </xf>
    <xf numFmtId="0" fontId="60" fillId="8" borderId="12" xfId="0" applyFont="1" applyFill="1" applyBorder="1" applyAlignment="1">
      <alignment horizontal="center"/>
    </xf>
    <xf numFmtId="0" fontId="60" fillId="8" borderId="15" xfId="0" applyFont="1" applyFill="1" applyBorder="1" applyAlignment="1">
      <alignment/>
    </xf>
    <xf numFmtId="165" fontId="60" fillId="8" borderId="11" xfId="0" applyNumberFormat="1" applyFont="1" applyFill="1" applyBorder="1" applyAlignment="1">
      <alignment/>
    </xf>
    <xf numFmtId="0" fontId="60" fillId="8" borderId="10" xfId="0" applyFont="1" applyFill="1" applyBorder="1" applyAlignment="1">
      <alignment horizontal="center"/>
    </xf>
    <xf numFmtId="0" fontId="59" fillId="8" borderId="10" xfId="0" applyFont="1" applyFill="1" applyBorder="1" applyAlignment="1">
      <alignment horizontal="center"/>
    </xf>
    <xf numFmtId="0" fontId="59" fillId="8" borderId="10" xfId="0" applyFont="1" applyFill="1" applyBorder="1" applyAlignment="1">
      <alignment/>
    </xf>
    <xf numFmtId="0" fontId="60" fillId="8" borderId="10" xfId="0" applyFont="1" applyFill="1" applyBorder="1" applyAlignment="1">
      <alignment horizontal="left"/>
    </xf>
    <xf numFmtId="0" fontId="60" fillId="8" borderId="10" xfId="0" applyFont="1" applyFill="1" applyBorder="1" applyAlignment="1">
      <alignment/>
    </xf>
    <xf numFmtId="165" fontId="60" fillId="8" borderId="10" xfId="42" applyNumberFormat="1" applyFont="1" applyFill="1" applyBorder="1" applyAlignment="1">
      <alignment/>
    </xf>
    <xf numFmtId="165" fontId="62" fillId="33" borderId="16" xfId="42" applyNumberFormat="1" applyFont="1" applyFill="1" applyBorder="1" applyAlignment="1">
      <alignment/>
    </xf>
    <xf numFmtId="165" fontId="1" fillId="0" borderId="11" xfId="42" applyNumberFormat="1" applyFont="1" applyFill="1" applyBorder="1" applyAlignment="1">
      <alignment/>
    </xf>
    <xf numFmtId="0" fontId="3" fillId="15" borderId="14" xfId="0" applyFont="1" applyFill="1" applyBorder="1" applyAlignment="1">
      <alignment horizontal="center"/>
    </xf>
    <xf numFmtId="0" fontId="6" fillId="15" borderId="17" xfId="0" applyFont="1" applyFill="1" applyBorder="1" applyAlignment="1">
      <alignment/>
    </xf>
    <xf numFmtId="165" fontId="3" fillId="15" borderId="14" xfId="42" applyNumberFormat="1" applyFont="1" applyFill="1" applyBorder="1" applyAlignment="1">
      <alignment/>
    </xf>
    <xf numFmtId="165" fontId="7" fillId="15" borderId="18" xfId="42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43" fontId="1" fillId="0" borderId="0" xfId="42" applyFont="1" applyAlignment="1">
      <alignment/>
    </xf>
    <xf numFmtId="0" fontId="6" fillId="32" borderId="12" xfId="0" applyFont="1" applyFill="1" applyBorder="1" applyAlignment="1">
      <alignment horizontal="left"/>
    </xf>
    <xf numFmtId="165" fontId="60" fillId="8" borderId="10" xfId="0" applyNumberFormat="1" applyFont="1" applyFill="1" applyBorder="1" applyAlignment="1">
      <alignment/>
    </xf>
    <xf numFmtId="175" fontId="6" fillId="0" borderId="10" xfId="42" applyNumberFormat="1" applyFont="1" applyFill="1" applyBorder="1" applyAlignment="1">
      <alignment horizontal="left"/>
    </xf>
    <xf numFmtId="175" fontId="60" fillId="0" borderId="10" xfId="42" applyNumberFormat="1" applyFont="1" applyFill="1" applyBorder="1" applyAlignment="1">
      <alignment horizontal="left"/>
    </xf>
    <xf numFmtId="175" fontId="60" fillId="0" borderId="10" xfId="42" applyNumberFormat="1" applyFont="1" applyFill="1" applyBorder="1" applyAlignment="1">
      <alignment/>
    </xf>
    <xf numFmtId="175" fontId="6" fillId="0" borderId="10" xfId="42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16" fontId="6" fillId="32" borderId="15" xfId="0" applyNumberFormat="1" applyFont="1" applyFill="1" applyBorder="1" applyAlignment="1">
      <alignment horizontal="left"/>
    </xf>
    <xf numFmtId="0" fontId="6" fillId="32" borderId="15" xfId="0" applyFont="1" applyFill="1" applyBorder="1" applyAlignment="1">
      <alignment/>
    </xf>
    <xf numFmtId="165" fontId="6" fillId="32" borderId="11" xfId="0" applyNumberFormat="1" applyFont="1" applyFill="1" applyBorder="1" applyAlignment="1">
      <alignment/>
    </xf>
    <xf numFmtId="175" fontId="6" fillId="32" borderId="10" xfId="42" applyNumberFormat="1" applyFont="1" applyFill="1" applyBorder="1" applyAlignment="1">
      <alignment/>
    </xf>
    <xf numFmtId="165" fontId="8" fillId="0" borderId="0" xfId="42" applyNumberFormat="1" applyFont="1" applyFill="1" applyAlignment="1">
      <alignment/>
    </xf>
    <xf numFmtId="172" fontId="1" fillId="0" borderId="0" xfId="42" applyNumberFormat="1" applyFont="1" applyFill="1" applyAlignment="1">
      <alignment/>
    </xf>
    <xf numFmtId="165" fontId="6" fillId="0" borderId="0" xfId="42" applyNumberFormat="1" applyFont="1" applyFill="1" applyAlignment="1">
      <alignment/>
    </xf>
    <xf numFmtId="0" fontId="6" fillId="32" borderId="10" xfId="0" applyFont="1" applyFill="1" applyBorder="1" applyAlignment="1">
      <alignment vertical="top"/>
    </xf>
    <xf numFmtId="172" fontId="3" fillId="15" borderId="10" xfId="42" applyNumberFormat="1" applyFont="1" applyFill="1" applyBorder="1" applyAlignment="1">
      <alignment/>
    </xf>
    <xf numFmtId="165" fontId="3" fillId="15" borderId="10" xfId="42" applyNumberFormat="1" applyFont="1" applyFill="1" applyBorder="1" applyAlignment="1">
      <alignment/>
    </xf>
    <xf numFmtId="165" fontId="6" fillId="32" borderId="10" xfId="42" applyNumberFormat="1" applyFont="1" applyFill="1" applyBorder="1" applyAlignment="1">
      <alignment/>
    </xf>
    <xf numFmtId="172" fontId="6" fillId="32" borderId="10" xfId="42" applyNumberFormat="1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57" fillId="34" borderId="12" xfId="0" applyFont="1" applyFill="1" applyBorder="1" applyAlignment="1">
      <alignment horizontal="center"/>
    </xf>
    <xf numFmtId="0" fontId="57" fillId="34" borderId="15" xfId="0" applyFont="1" applyFill="1" applyBorder="1" applyAlignment="1">
      <alignment horizontal="center"/>
    </xf>
    <xf numFmtId="0" fontId="57" fillId="34" borderId="11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12" xfId="0" applyFont="1" applyFill="1" applyBorder="1" applyAlignment="1">
      <alignment horizontal="left"/>
    </xf>
    <xf numFmtId="0" fontId="6" fillId="35" borderId="15" xfId="0" applyFont="1" applyFill="1" applyBorder="1" applyAlignment="1">
      <alignment horizontal="left"/>
    </xf>
    <xf numFmtId="0" fontId="6" fillId="35" borderId="15" xfId="0" applyFont="1" applyFill="1" applyBorder="1" applyAlignment="1">
      <alignment/>
    </xf>
    <xf numFmtId="165" fontId="6" fillId="35" borderId="11" xfId="0" applyNumberFormat="1" applyFont="1" applyFill="1" applyBorder="1" applyAlignment="1">
      <alignment/>
    </xf>
    <xf numFmtId="175" fontId="6" fillId="35" borderId="10" xfId="42" applyNumberFormat="1" applyFont="1" applyFill="1" applyBorder="1" applyAlignment="1">
      <alignment/>
    </xf>
    <xf numFmtId="165" fontId="1" fillId="35" borderId="12" xfId="42" applyNumberFormat="1" applyFont="1" applyFill="1" applyBorder="1" applyAlignment="1">
      <alignment/>
    </xf>
    <xf numFmtId="0" fontId="1" fillId="35" borderId="0" xfId="0" applyFont="1" applyFill="1" applyAlignment="1">
      <alignment/>
    </xf>
    <xf numFmtId="165" fontId="1" fillId="35" borderId="0" xfId="42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PageLayoutView="0" workbookViewId="0" topLeftCell="A1">
      <selection activeCell="F60" sqref="F60"/>
    </sheetView>
  </sheetViews>
  <sheetFormatPr defaultColWidth="9.140625" defaultRowHeight="12.75"/>
  <cols>
    <col min="1" max="1" width="7.00390625" style="2" customWidth="1"/>
    <col min="2" max="2" width="45.8515625" style="2" customWidth="1"/>
    <col min="3" max="3" width="38.140625" style="2" customWidth="1"/>
    <col min="4" max="4" width="21.421875" style="3" customWidth="1"/>
    <col min="5" max="5" width="21.8515625" style="3" customWidth="1"/>
    <col min="6" max="6" width="21.28125" style="8" customWidth="1"/>
    <col min="7" max="7" width="53.57421875" style="3" bestFit="1" customWidth="1"/>
    <col min="8" max="8" width="13.140625" style="3" hidden="1" customWidth="1"/>
    <col min="9" max="9" width="19.8515625" style="2" bestFit="1" customWidth="1"/>
    <col min="10" max="10" width="9.8515625" style="3" bestFit="1" customWidth="1"/>
    <col min="11" max="16384" width="9.140625" style="2" customWidth="1"/>
  </cols>
  <sheetData>
    <row r="1" ht="19.5">
      <c r="A1" s="13" t="s">
        <v>9</v>
      </c>
    </row>
    <row r="2" spans="1:7" ht="22.5">
      <c r="A2" s="13"/>
      <c r="C2" s="26" t="s">
        <v>143</v>
      </c>
      <c r="E2" s="86"/>
      <c r="F2" s="87"/>
      <c r="G2" s="11"/>
    </row>
    <row r="3" spans="1:7" ht="18">
      <c r="A3" s="1"/>
      <c r="B3" s="12" t="s">
        <v>22</v>
      </c>
      <c r="E3" s="88"/>
      <c r="F3" s="87"/>
      <c r="G3" s="11"/>
    </row>
    <row r="4" spans="1:8" ht="17.25">
      <c r="A4" s="14" t="s">
        <v>0</v>
      </c>
      <c r="B4" s="14" t="s">
        <v>10</v>
      </c>
      <c r="C4" s="14" t="s">
        <v>11</v>
      </c>
      <c r="D4" s="15" t="s">
        <v>12</v>
      </c>
      <c r="E4" s="15" t="s">
        <v>13</v>
      </c>
      <c r="F4" s="16" t="s">
        <v>5</v>
      </c>
      <c r="G4" s="15" t="s">
        <v>6</v>
      </c>
      <c r="H4" s="4" t="s">
        <v>1</v>
      </c>
    </row>
    <row r="5" spans="1:10" s="10" customFormat="1" ht="18">
      <c r="A5" s="21">
        <v>1</v>
      </c>
      <c r="B5" s="22" t="s">
        <v>33</v>
      </c>
      <c r="C5" s="22" t="s">
        <v>29</v>
      </c>
      <c r="D5" s="19" t="s">
        <v>34</v>
      </c>
      <c r="E5" s="19">
        <v>2000000</v>
      </c>
      <c r="F5" s="20">
        <v>43586</v>
      </c>
      <c r="G5" s="19"/>
      <c r="H5" s="5" t="s">
        <v>2</v>
      </c>
      <c r="J5" s="11"/>
    </row>
    <row r="6" spans="1:10" s="10" customFormat="1" ht="18">
      <c r="A6" s="21">
        <v>2</v>
      </c>
      <c r="B6" s="21" t="s">
        <v>24</v>
      </c>
      <c r="C6" s="18" t="s">
        <v>25</v>
      </c>
      <c r="D6" s="19" t="s">
        <v>26</v>
      </c>
      <c r="E6" s="19">
        <v>1000000</v>
      </c>
      <c r="F6" s="20">
        <v>43583</v>
      </c>
      <c r="G6" s="19"/>
      <c r="H6" s="5" t="s">
        <v>3</v>
      </c>
      <c r="J6" s="11"/>
    </row>
    <row r="7" spans="1:10" s="10" customFormat="1" ht="18">
      <c r="A7" s="17">
        <v>3</v>
      </c>
      <c r="B7" s="22" t="s">
        <v>27</v>
      </c>
      <c r="C7" s="22" t="s">
        <v>25</v>
      </c>
      <c r="D7" s="19" t="s">
        <v>26</v>
      </c>
      <c r="E7" s="19">
        <v>1000000</v>
      </c>
      <c r="F7" s="20">
        <v>43586</v>
      </c>
      <c r="G7" s="19"/>
      <c r="H7" s="5" t="s">
        <v>3</v>
      </c>
      <c r="J7" s="11"/>
    </row>
    <row r="8" spans="1:10" s="10" customFormat="1" ht="18">
      <c r="A8" s="21">
        <v>4</v>
      </c>
      <c r="B8" s="22" t="s">
        <v>28</v>
      </c>
      <c r="C8" s="22" t="s">
        <v>29</v>
      </c>
      <c r="D8" s="19" t="s">
        <v>26</v>
      </c>
      <c r="E8" s="19">
        <v>500000</v>
      </c>
      <c r="F8" s="20">
        <v>43586</v>
      </c>
      <c r="G8" s="19"/>
      <c r="H8" s="5" t="s">
        <v>3</v>
      </c>
      <c r="J8" s="11"/>
    </row>
    <row r="9" spans="1:10" s="10" customFormat="1" ht="18">
      <c r="A9" s="17">
        <v>5</v>
      </c>
      <c r="B9" s="22" t="s">
        <v>30</v>
      </c>
      <c r="C9" s="22" t="s">
        <v>137</v>
      </c>
      <c r="D9" s="19" t="s">
        <v>31</v>
      </c>
      <c r="E9" s="19">
        <v>23230000</v>
      </c>
      <c r="F9" s="20">
        <v>43586</v>
      </c>
      <c r="G9" s="19" t="s">
        <v>32</v>
      </c>
      <c r="H9" s="5"/>
      <c r="J9" s="11"/>
    </row>
    <row r="10" spans="1:10" s="10" customFormat="1" ht="18">
      <c r="A10" s="17">
        <v>6</v>
      </c>
      <c r="B10" s="21" t="s">
        <v>24</v>
      </c>
      <c r="C10" s="18" t="s">
        <v>25</v>
      </c>
      <c r="D10" s="19" t="s">
        <v>26</v>
      </c>
      <c r="E10" s="19">
        <v>500000</v>
      </c>
      <c r="F10" s="20">
        <v>43586</v>
      </c>
      <c r="G10" s="19" t="s">
        <v>113</v>
      </c>
      <c r="H10" s="5" t="s">
        <v>3</v>
      </c>
      <c r="J10" s="11"/>
    </row>
    <row r="11" spans="1:10" s="10" customFormat="1" ht="18">
      <c r="A11" s="21">
        <v>7</v>
      </c>
      <c r="B11" s="22" t="s">
        <v>119</v>
      </c>
      <c r="C11" s="22" t="s">
        <v>119</v>
      </c>
      <c r="D11" s="19" t="s">
        <v>31</v>
      </c>
      <c r="E11" s="19">
        <v>11600000</v>
      </c>
      <c r="F11" s="20">
        <v>43588</v>
      </c>
      <c r="G11" s="19" t="s">
        <v>120</v>
      </c>
      <c r="H11" s="5" t="s">
        <v>3</v>
      </c>
      <c r="J11" s="11"/>
    </row>
    <row r="12" spans="1:10" s="10" customFormat="1" ht="18">
      <c r="A12" s="17">
        <v>8</v>
      </c>
      <c r="B12" s="22" t="s">
        <v>121</v>
      </c>
      <c r="C12" s="22" t="s">
        <v>121</v>
      </c>
      <c r="D12" s="19" t="s">
        <v>31</v>
      </c>
      <c r="E12" s="19">
        <v>11600000</v>
      </c>
      <c r="F12" s="20">
        <v>43588</v>
      </c>
      <c r="G12" s="19" t="s">
        <v>120</v>
      </c>
      <c r="H12" s="5"/>
      <c r="J12" s="11"/>
    </row>
    <row r="13" spans="1:10" s="10" customFormat="1" ht="18">
      <c r="A13" s="21">
        <v>9</v>
      </c>
      <c r="B13" s="22" t="s">
        <v>122</v>
      </c>
      <c r="C13" s="18" t="s">
        <v>123</v>
      </c>
      <c r="D13" s="19" t="s">
        <v>31</v>
      </c>
      <c r="E13" s="19">
        <v>11600000</v>
      </c>
      <c r="F13" s="20">
        <v>43588</v>
      </c>
      <c r="G13" s="19" t="s">
        <v>120</v>
      </c>
      <c r="H13" s="5"/>
      <c r="J13" s="11"/>
    </row>
    <row r="14" spans="1:10" s="10" customFormat="1" ht="18">
      <c r="A14" s="17">
        <v>10</v>
      </c>
      <c r="B14" s="18" t="s">
        <v>142</v>
      </c>
      <c r="C14" s="18" t="s">
        <v>14</v>
      </c>
      <c r="D14" s="19" t="s">
        <v>15</v>
      </c>
      <c r="E14" s="19">
        <v>1000000</v>
      </c>
      <c r="F14" s="20">
        <v>43581</v>
      </c>
      <c r="G14" s="19" t="s">
        <v>125</v>
      </c>
      <c r="H14" s="5"/>
      <c r="J14" s="11"/>
    </row>
    <row r="15" spans="1:10" s="10" customFormat="1" ht="18">
      <c r="A15" s="22">
        <v>11</v>
      </c>
      <c r="B15" s="18" t="s">
        <v>124</v>
      </c>
      <c r="C15" s="18" t="s">
        <v>25</v>
      </c>
      <c r="D15" s="19" t="s">
        <v>26</v>
      </c>
      <c r="E15" s="19">
        <v>1000000</v>
      </c>
      <c r="F15" s="20">
        <v>43589</v>
      </c>
      <c r="G15" s="19"/>
      <c r="H15" s="67"/>
      <c r="J15" s="11"/>
    </row>
    <row r="16" spans="1:10" s="10" customFormat="1" ht="18">
      <c r="A16" s="22">
        <v>12</v>
      </c>
      <c r="B16" s="18" t="s">
        <v>133</v>
      </c>
      <c r="C16" s="18" t="s">
        <v>123</v>
      </c>
      <c r="D16" s="19" t="s">
        <v>34</v>
      </c>
      <c r="E16" s="19">
        <v>1000000</v>
      </c>
      <c r="F16" s="20">
        <v>43591</v>
      </c>
      <c r="G16" s="19" t="s">
        <v>134</v>
      </c>
      <c r="H16" s="67"/>
      <c r="J16" s="11"/>
    </row>
    <row r="17" spans="1:10" s="10" customFormat="1" ht="18">
      <c r="A17" s="22">
        <v>13</v>
      </c>
      <c r="B17" s="18" t="s">
        <v>135</v>
      </c>
      <c r="C17" s="18" t="s">
        <v>136</v>
      </c>
      <c r="D17" s="19" t="s">
        <v>34</v>
      </c>
      <c r="E17" s="19">
        <v>500000</v>
      </c>
      <c r="F17" s="20">
        <v>43594</v>
      </c>
      <c r="G17" s="19"/>
      <c r="H17" s="67"/>
      <c r="J17" s="11"/>
    </row>
    <row r="18" spans="1:10" s="10" customFormat="1" ht="18">
      <c r="A18" s="22">
        <v>14</v>
      </c>
      <c r="B18" s="18" t="s">
        <v>138</v>
      </c>
      <c r="C18" s="18" t="s">
        <v>14</v>
      </c>
      <c r="D18" s="19" t="s">
        <v>26</v>
      </c>
      <c r="E18" s="19">
        <v>1000000</v>
      </c>
      <c r="F18" s="20">
        <v>43594</v>
      </c>
      <c r="G18" s="19"/>
      <c r="H18" s="67"/>
      <c r="J18" s="11"/>
    </row>
    <row r="19" spans="1:10" s="10" customFormat="1" ht="18">
      <c r="A19" s="22">
        <v>15</v>
      </c>
      <c r="B19" s="18" t="s">
        <v>140</v>
      </c>
      <c r="C19" s="18" t="s">
        <v>14</v>
      </c>
      <c r="D19" s="19" t="s">
        <v>34</v>
      </c>
      <c r="E19" s="19">
        <v>4000000</v>
      </c>
      <c r="F19" s="20">
        <v>43597</v>
      </c>
      <c r="G19" s="19"/>
      <c r="H19" s="67"/>
      <c r="J19" s="11"/>
    </row>
    <row r="20" spans="1:10" s="10" customFormat="1" ht="18">
      <c r="A20" s="81">
        <v>16</v>
      </c>
      <c r="B20" s="89" t="s">
        <v>141</v>
      </c>
      <c r="C20" s="89" t="s">
        <v>25</v>
      </c>
      <c r="D20" s="92" t="s">
        <v>15</v>
      </c>
      <c r="E20" s="92">
        <v>500000</v>
      </c>
      <c r="F20" s="93">
        <v>43601</v>
      </c>
      <c r="G20" s="19"/>
      <c r="H20" s="67"/>
      <c r="J20" s="11"/>
    </row>
    <row r="21" spans="1:8" ht="22.5">
      <c r="A21" s="52"/>
      <c r="B21" s="68" t="s">
        <v>4</v>
      </c>
      <c r="C21" s="69"/>
      <c r="D21" s="70"/>
      <c r="E21" s="71">
        <f>SUM(E5:E20)</f>
        <v>72030000</v>
      </c>
      <c r="F21" s="90"/>
      <c r="G21" s="91"/>
      <c r="H21" s="6"/>
    </row>
    <row r="22" spans="1:7" ht="18">
      <c r="A22" s="23"/>
      <c r="B22" s="23"/>
      <c r="C22" s="23"/>
      <c r="D22" s="24"/>
      <c r="E22" s="24"/>
      <c r="F22" s="25"/>
      <c r="G22" s="24"/>
    </row>
    <row r="23" spans="1:7" ht="18">
      <c r="A23" s="23"/>
      <c r="B23" s="12" t="s">
        <v>16</v>
      </c>
      <c r="C23" s="23"/>
      <c r="D23" s="24"/>
      <c r="E23" s="24"/>
      <c r="F23" s="25"/>
      <c r="G23" s="24"/>
    </row>
    <row r="24" spans="1:10" s="10" customFormat="1" ht="18">
      <c r="A24" s="22"/>
      <c r="B24" s="43" t="s">
        <v>19</v>
      </c>
      <c r="C24" s="51" t="s">
        <v>17</v>
      </c>
      <c r="D24" s="51" t="s">
        <v>109</v>
      </c>
      <c r="E24" s="51" t="s">
        <v>18</v>
      </c>
      <c r="F24" s="51" t="s">
        <v>110</v>
      </c>
      <c r="G24" s="51" t="s">
        <v>6</v>
      </c>
      <c r="H24" s="9"/>
      <c r="J24" s="11"/>
    </row>
    <row r="25" spans="1:10" s="10" customFormat="1" ht="18">
      <c r="A25" s="22">
        <v>1</v>
      </c>
      <c r="B25" s="44" t="s">
        <v>96</v>
      </c>
      <c r="C25" s="45">
        <v>10</v>
      </c>
      <c r="D25" s="46">
        <v>150000</v>
      </c>
      <c r="E25" s="47">
        <f>C25*D25</f>
        <v>1500000</v>
      </c>
      <c r="F25" s="76"/>
      <c r="G25" s="22" t="s">
        <v>44</v>
      </c>
      <c r="H25" s="9"/>
      <c r="J25" s="11"/>
    </row>
    <row r="26" spans="1:10" s="10" customFormat="1" ht="18">
      <c r="A26" s="22">
        <v>2</v>
      </c>
      <c r="B26" s="44" t="s">
        <v>97</v>
      </c>
      <c r="C26" s="45">
        <v>5</v>
      </c>
      <c r="D26" s="48">
        <v>350000</v>
      </c>
      <c r="E26" s="47">
        <f aca="true" t="shared" si="0" ref="E26:E38">C26*D26</f>
        <v>1750000</v>
      </c>
      <c r="F26" s="77"/>
      <c r="G26" s="49" t="s">
        <v>46</v>
      </c>
      <c r="H26" s="9"/>
      <c r="J26" s="11"/>
    </row>
    <row r="27" spans="1:10" s="10" customFormat="1" ht="18">
      <c r="A27" s="22">
        <v>3</v>
      </c>
      <c r="B27" s="44" t="s">
        <v>98</v>
      </c>
      <c r="C27" s="45">
        <v>71</v>
      </c>
      <c r="D27" s="46">
        <v>82500</v>
      </c>
      <c r="E27" s="47">
        <f t="shared" si="0"/>
        <v>5857500</v>
      </c>
      <c r="F27" s="76"/>
      <c r="G27" s="22" t="s">
        <v>49</v>
      </c>
      <c r="H27" s="9"/>
      <c r="J27" s="11"/>
    </row>
    <row r="28" spans="1:10" s="10" customFormat="1" ht="18">
      <c r="A28" s="22">
        <v>4</v>
      </c>
      <c r="B28" s="44" t="s">
        <v>23</v>
      </c>
      <c r="C28" s="45">
        <v>2.4</v>
      </c>
      <c r="D28" s="46">
        <v>20000</v>
      </c>
      <c r="E28" s="47">
        <f t="shared" si="0"/>
        <v>48000</v>
      </c>
      <c r="F28" s="76"/>
      <c r="G28" s="22" t="s">
        <v>44</v>
      </c>
      <c r="H28" s="9"/>
      <c r="J28" s="11"/>
    </row>
    <row r="29" spans="1:10" s="10" customFormat="1" ht="18">
      <c r="A29" s="22">
        <v>5</v>
      </c>
      <c r="B29" s="44" t="s">
        <v>99</v>
      </c>
      <c r="C29" s="45">
        <v>216.5</v>
      </c>
      <c r="D29" s="46">
        <v>15500</v>
      </c>
      <c r="E29" s="47">
        <f t="shared" si="0"/>
        <v>3355750</v>
      </c>
      <c r="F29" s="76"/>
      <c r="G29" s="22" t="s">
        <v>53</v>
      </c>
      <c r="H29" s="9"/>
      <c r="J29" s="11"/>
    </row>
    <row r="30" spans="1:10" s="10" customFormat="1" ht="18">
      <c r="A30" s="22">
        <v>6</v>
      </c>
      <c r="B30" s="44" t="s">
        <v>100</v>
      </c>
      <c r="C30" s="45">
        <v>2</v>
      </c>
      <c r="D30" s="46">
        <v>20000</v>
      </c>
      <c r="E30" s="47">
        <f t="shared" si="0"/>
        <v>40000</v>
      </c>
      <c r="F30" s="77"/>
      <c r="G30" s="22" t="s">
        <v>56</v>
      </c>
      <c r="H30" s="9"/>
      <c r="J30" s="11"/>
    </row>
    <row r="31" spans="1:10" s="10" customFormat="1" ht="18">
      <c r="A31" s="22">
        <v>7</v>
      </c>
      <c r="B31" s="44" t="s">
        <v>101</v>
      </c>
      <c r="C31" s="45">
        <v>2</v>
      </c>
      <c r="D31" s="46">
        <v>16000</v>
      </c>
      <c r="E31" s="47">
        <f t="shared" si="0"/>
        <v>32000</v>
      </c>
      <c r="F31" s="77"/>
      <c r="G31" s="22" t="s">
        <v>56</v>
      </c>
      <c r="H31" s="9"/>
      <c r="J31" s="11"/>
    </row>
    <row r="32" spans="1:10" s="10" customFormat="1" ht="18">
      <c r="A32" s="22">
        <v>8</v>
      </c>
      <c r="B32" s="44" t="s">
        <v>102</v>
      </c>
      <c r="C32" s="45">
        <v>2</v>
      </c>
      <c r="D32" s="46">
        <v>20000</v>
      </c>
      <c r="E32" s="47">
        <f t="shared" si="0"/>
        <v>40000</v>
      </c>
      <c r="F32" s="77"/>
      <c r="G32" s="22" t="s">
        <v>56</v>
      </c>
      <c r="H32" s="9"/>
      <c r="J32" s="11"/>
    </row>
    <row r="33" spans="1:10" s="10" customFormat="1" ht="18">
      <c r="A33" s="22">
        <v>9</v>
      </c>
      <c r="B33" s="44" t="s">
        <v>103</v>
      </c>
      <c r="C33" s="45">
        <v>2</v>
      </c>
      <c r="D33" s="46">
        <v>10000</v>
      </c>
      <c r="E33" s="47">
        <f t="shared" si="0"/>
        <v>20000</v>
      </c>
      <c r="F33" s="77"/>
      <c r="G33" s="22" t="s">
        <v>56</v>
      </c>
      <c r="H33" s="9"/>
      <c r="J33" s="11"/>
    </row>
    <row r="34" spans="1:10" s="10" customFormat="1" ht="18">
      <c r="A34" s="22">
        <v>10</v>
      </c>
      <c r="B34" s="44" t="s">
        <v>104</v>
      </c>
      <c r="C34" s="45">
        <v>1</v>
      </c>
      <c r="D34" s="46">
        <v>30000</v>
      </c>
      <c r="E34" s="47">
        <f t="shared" si="0"/>
        <v>30000</v>
      </c>
      <c r="F34" s="77"/>
      <c r="G34" s="22" t="s">
        <v>56</v>
      </c>
      <c r="H34" s="9"/>
      <c r="J34" s="11"/>
    </row>
    <row r="35" spans="1:10" s="10" customFormat="1" ht="18">
      <c r="A35" s="22">
        <v>11</v>
      </c>
      <c r="B35" s="44" t="s">
        <v>105</v>
      </c>
      <c r="C35" s="45">
        <v>1</v>
      </c>
      <c r="D35" s="46">
        <v>10000</v>
      </c>
      <c r="E35" s="47">
        <f t="shared" si="0"/>
        <v>10000</v>
      </c>
      <c r="F35" s="76"/>
      <c r="G35" s="22" t="s">
        <v>64</v>
      </c>
      <c r="H35" s="9"/>
      <c r="J35" s="11"/>
    </row>
    <row r="36" spans="1:10" s="10" customFormat="1" ht="18">
      <c r="A36" s="22">
        <v>12</v>
      </c>
      <c r="B36" s="44" t="s">
        <v>106</v>
      </c>
      <c r="C36" s="45">
        <v>1</v>
      </c>
      <c r="D36" s="46">
        <v>10000</v>
      </c>
      <c r="E36" s="47">
        <f t="shared" si="0"/>
        <v>10000</v>
      </c>
      <c r="F36" s="76"/>
      <c r="G36" s="22" t="s">
        <v>67</v>
      </c>
      <c r="H36" s="9"/>
      <c r="J36" s="11"/>
    </row>
    <row r="37" spans="1:10" s="10" customFormat="1" ht="18">
      <c r="A37" s="22">
        <v>13</v>
      </c>
      <c r="B37" s="44" t="s">
        <v>107</v>
      </c>
      <c r="C37" s="45">
        <v>1</v>
      </c>
      <c r="D37" s="46">
        <v>180000</v>
      </c>
      <c r="E37" s="47">
        <f t="shared" si="0"/>
        <v>180000</v>
      </c>
      <c r="F37" s="76"/>
      <c r="G37" s="22" t="s">
        <v>67</v>
      </c>
      <c r="H37" s="9"/>
      <c r="J37" s="11"/>
    </row>
    <row r="38" spans="1:10" s="10" customFormat="1" ht="18">
      <c r="A38" s="22">
        <v>14</v>
      </c>
      <c r="B38" s="44" t="s">
        <v>108</v>
      </c>
      <c r="C38" s="45">
        <v>1</v>
      </c>
      <c r="D38" s="46">
        <v>400000</v>
      </c>
      <c r="E38" s="47">
        <f t="shared" si="0"/>
        <v>400000</v>
      </c>
      <c r="F38" s="76"/>
      <c r="G38" s="22" t="s">
        <v>71</v>
      </c>
      <c r="H38" s="9"/>
      <c r="J38" s="11"/>
    </row>
    <row r="39" spans="1:10" s="10" customFormat="1" ht="18">
      <c r="A39" s="22"/>
      <c r="B39" s="60" t="s">
        <v>115</v>
      </c>
      <c r="C39" s="63"/>
      <c r="D39" s="64"/>
      <c r="E39" s="65">
        <f>SUM(E25:E38)</f>
        <v>13273250</v>
      </c>
      <c r="F39" s="78"/>
      <c r="G39" s="49" t="s">
        <v>73</v>
      </c>
      <c r="H39" s="9"/>
      <c r="J39" s="11"/>
    </row>
    <row r="40" spans="1:10" s="10" customFormat="1" ht="18">
      <c r="A40" s="22">
        <v>1</v>
      </c>
      <c r="B40" s="44" t="s">
        <v>111</v>
      </c>
      <c r="C40" s="45">
        <v>1</v>
      </c>
      <c r="D40" s="46">
        <v>1600000</v>
      </c>
      <c r="E40" s="47">
        <f>C40*D40</f>
        <v>1600000</v>
      </c>
      <c r="F40" s="76"/>
      <c r="G40" s="22"/>
      <c r="H40" s="9"/>
      <c r="J40" s="11"/>
    </row>
    <row r="41" spans="1:10" s="10" customFormat="1" ht="18">
      <c r="A41" s="22">
        <v>2</v>
      </c>
      <c r="B41" s="44" t="s">
        <v>75</v>
      </c>
      <c r="C41" s="45">
        <v>1</v>
      </c>
      <c r="D41" s="46">
        <v>650000</v>
      </c>
      <c r="E41" s="47">
        <f aca="true" t="shared" si="1" ref="E41:E46">C41*D41</f>
        <v>650000</v>
      </c>
      <c r="F41" s="76"/>
      <c r="G41" s="22"/>
      <c r="H41" s="9"/>
      <c r="J41" s="11"/>
    </row>
    <row r="42" spans="1:10" s="10" customFormat="1" ht="18">
      <c r="A42" s="22">
        <v>3</v>
      </c>
      <c r="B42" s="44" t="s">
        <v>76</v>
      </c>
      <c r="C42" s="45">
        <v>1</v>
      </c>
      <c r="D42" s="46">
        <v>79000</v>
      </c>
      <c r="E42" s="47">
        <f t="shared" si="1"/>
        <v>79000</v>
      </c>
      <c r="F42" s="76"/>
      <c r="G42" s="22"/>
      <c r="H42" s="9"/>
      <c r="J42" s="11"/>
    </row>
    <row r="43" spans="1:10" s="10" customFormat="1" ht="18">
      <c r="A43" s="22">
        <v>4</v>
      </c>
      <c r="B43" s="44" t="s">
        <v>77</v>
      </c>
      <c r="C43" s="45">
        <v>1</v>
      </c>
      <c r="D43" s="46">
        <v>40000</v>
      </c>
      <c r="E43" s="47">
        <f t="shared" si="1"/>
        <v>40000</v>
      </c>
      <c r="F43" s="76"/>
      <c r="G43" s="22"/>
      <c r="H43" s="9"/>
      <c r="J43" s="11"/>
    </row>
    <row r="44" spans="1:10" s="10" customFormat="1" ht="18">
      <c r="A44" s="22">
        <v>5</v>
      </c>
      <c r="B44" s="44" t="s">
        <v>78</v>
      </c>
      <c r="C44" s="45">
        <v>1</v>
      </c>
      <c r="D44" s="46">
        <v>15000</v>
      </c>
      <c r="E44" s="47">
        <f t="shared" si="1"/>
        <v>15000</v>
      </c>
      <c r="F44" s="76"/>
      <c r="G44" s="22"/>
      <c r="H44" s="9"/>
      <c r="J44" s="11"/>
    </row>
    <row r="45" spans="1:10" s="10" customFormat="1" ht="18">
      <c r="A45" s="22">
        <v>6</v>
      </c>
      <c r="B45" s="44" t="s">
        <v>79</v>
      </c>
      <c r="C45" s="45">
        <v>2</v>
      </c>
      <c r="D45" s="46">
        <v>12000</v>
      </c>
      <c r="E45" s="47">
        <f t="shared" si="1"/>
        <v>24000</v>
      </c>
      <c r="F45" s="76"/>
      <c r="G45" s="22"/>
      <c r="H45" s="9"/>
      <c r="J45" s="11"/>
    </row>
    <row r="46" spans="1:10" s="10" customFormat="1" ht="18">
      <c r="A46" s="22">
        <v>7</v>
      </c>
      <c r="B46" s="44" t="s">
        <v>80</v>
      </c>
      <c r="C46" s="45">
        <v>4</v>
      </c>
      <c r="D46" s="46">
        <v>25000</v>
      </c>
      <c r="E46" s="47">
        <f t="shared" si="1"/>
        <v>100000</v>
      </c>
      <c r="F46" s="76"/>
      <c r="G46" s="22"/>
      <c r="H46" s="9"/>
      <c r="J46" s="11"/>
    </row>
    <row r="47" spans="1:10" s="10" customFormat="1" ht="18">
      <c r="A47" s="22"/>
      <c r="B47" s="60" t="s">
        <v>114</v>
      </c>
      <c r="C47" s="61"/>
      <c r="D47" s="62"/>
      <c r="E47" s="75">
        <f>SUM(E40:E46)</f>
        <v>2508000</v>
      </c>
      <c r="F47" s="78"/>
      <c r="G47" s="49" t="s">
        <v>82</v>
      </c>
      <c r="H47" s="9"/>
      <c r="J47" s="11"/>
    </row>
    <row r="48" spans="1:10" s="10" customFormat="1" ht="18">
      <c r="A48" s="22"/>
      <c r="B48" s="96" t="s">
        <v>84</v>
      </c>
      <c r="C48" s="96"/>
      <c r="D48" s="96"/>
      <c r="E48" s="22"/>
      <c r="F48" s="78"/>
      <c r="G48" s="22"/>
      <c r="H48" s="9"/>
      <c r="J48" s="11"/>
    </row>
    <row r="49" spans="1:10" s="10" customFormat="1" ht="18">
      <c r="A49" s="22">
        <v>1</v>
      </c>
      <c r="B49" s="44" t="s">
        <v>112</v>
      </c>
      <c r="C49" s="44"/>
      <c r="D49" s="22"/>
      <c r="E49" s="50">
        <v>1000000</v>
      </c>
      <c r="F49" s="79"/>
      <c r="G49" s="22"/>
      <c r="H49" s="9"/>
      <c r="J49" s="11"/>
    </row>
    <row r="50" spans="1:10" s="10" customFormat="1" ht="18">
      <c r="A50" s="22">
        <v>2</v>
      </c>
      <c r="B50" s="44" t="s">
        <v>126</v>
      </c>
      <c r="C50" s="44"/>
      <c r="D50" s="22"/>
      <c r="E50" s="50">
        <v>5200000</v>
      </c>
      <c r="F50" s="79"/>
      <c r="G50" s="22"/>
      <c r="H50" s="9"/>
      <c r="J50" s="11"/>
    </row>
    <row r="51" spans="1:10" s="10" customFormat="1" ht="18">
      <c r="A51" s="22">
        <v>3</v>
      </c>
      <c r="B51" s="44" t="s">
        <v>87</v>
      </c>
      <c r="C51" s="44"/>
      <c r="D51" s="22"/>
      <c r="E51" s="50">
        <v>19000000</v>
      </c>
      <c r="F51" s="78"/>
      <c r="G51" s="22" t="s">
        <v>88</v>
      </c>
      <c r="H51" s="9"/>
      <c r="J51" s="11"/>
    </row>
    <row r="52" spans="1:10" s="10" customFormat="1" ht="18">
      <c r="A52" s="22">
        <v>4</v>
      </c>
      <c r="B52" s="44" t="s">
        <v>127</v>
      </c>
      <c r="C52" s="44"/>
      <c r="D52" s="22"/>
      <c r="E52" s="50">
        <v>3500000</v>
      </c>
      <c r="F52" s="79"/>
      <c r="G52" s="22"/>
      <c r="H52" s="9"/>
      <c r="J52" s="11"/>
    </row>
    <row r="53" spans="1:10" s="10" customFormat="1" ht="18">
      <c r="A53" s="22">
        <v>5</v>
      </c>
      <c r="B53" s="44" t="s">
        <v>117</v>
      </c>
      <c r="C53" s="44"/>
      <c r="D53" s="22"/>
      <c r="E53" s="50">
        <v>500000</v>
      </c>
      <c r="F53" s="79"/>
      <c r="G53" s="22" t="s">
        <v>118</v>
      </c>
      <c r="H53" s="9"/>
      <c r="J53" s="11"/>
    </row>
    <row r="54" spans="1:10" s="10" customFormat="1" ht="18">
      <c r="A54" s="22">
        <v>6</v>
      </c>
      <c r="B54" s="44" t="s">
        <v>128</v>
      </c>
      <c r="C54" s="44"/>
      <c r="D54" s="22"/>
      <c r="E54" s="50">
        <v>1500000</v>
      </c>
      <c r="F54" s="78"/>
      <c r="G54" s="22" t="s">
        <v>132</v>
      </c>
      <c r="H54" s="9"/>
      <c r="J54" s="11"/>
    </row>
    <row r="55" spans="1:10" s="10" customFormat="1" ht="18">
      <c r="A55" s="22">
        <v>9</v>
      </c>
      <c r="B55" s="72" t="s">
        <v>130</v>
      </c>
      <c r="C55" s="45"/>
      <c r="D55" s="22"/>
      <c r="E55" s="50">
        <v>950000</v>
      </c>
      <c r="F55" s="79"/>
      <c r="G55" s="22" t="s">
        <v>131</v>
      </c>
      <c r="H55" s="9"/>
      <c r="J55" s="11"/>
    </row>
    <row r="56" spans="1:10" s="10" customFormat="1" ht="18">
      <c r="A56" s="22">
        <v>8</v>
      </c>
      <c r="B56" s="72" t="s">
        <v>129</v>
      </c>
      <c r="C56" s="45">
        <v>3</v>
      </c>
      <c r="D56" s="19">
        <v>150000</v>
      </c>
      <c r="E56" s="50">
        <f>C56*D56</f>
        <v>450000</v>
      </c>
      <c r="F56" s="79"/>
      <c r="G56" s="22" t="s">
        <v>131</v>
      </c>
      <c r="H56" s="9"/>
      <c r="J56" s="11"/>
    </row>
    <row r="57" spans="1:10" s="10" customFormat="1" ht="18">
      <c r="A57" s="22">
        <v>7</v>
      </c>
      <c r="B57" s="44" t="s">
        <v>116</v>
      </c>
      <c r="C57" s="44"/>
      <c r="D57" s="22"/>
      <c r="E57" s="50">
        <v>100000</v>
      </c>
      <c r="F57" s="79"/>
      <c r="G57" s="22"/>
      <c r="H57" s="9"/>
      <c r="J57" s="11"/>
    </row>
    <row r="58" spans="1:10" s="113" customFormat="1" ht="18">
      <c r="A58" s="106">
        <v>8</v>
      </c>
      <c r="B58" s="107" t="s">
        <v>139</v>
      </c>
      <c r="C58" s="108"/>
      <c r="D58" s="109"/>
      <c r="E58" s="110">
        <v>2000000</v>
      </c>
      <c r="F58" s="111">
        <v>43594</v>
      </c>
      <c r="G58" s="106"/>
      <c r="H58" s="112"/>
      <c r="J58" s="114"/>
    </row>
    <row r="59" spans="1:10" s="10" customFormat="1" ht="18">
      <c r="A59" s="81">
        <v>9</v>
      </c>
      <c r="B59" s="74" t="s">
        <v>144</v>
      </c>
      <c r="C59" s="82"/>
      <c r="D59" s="83"/>
      <c r="E59" s="84">
        <v>7000000</v>
      </c>
      <c r="F59" s="85">
        <v>43623</v>
      </c>
      <c r="G59" s="22"/>
      <c r="H59" s="9"/>
      <c r="J59" s="11"/>
    </row>
    <row r="60" spans="1:10" s="10" customFormat="1" ht="18">
      <c r="A60" s="22"/>
      <c r="B60" s="57" t="s">
        <v>94</v>
      </c>
      <c r="C60" s="58"/>
      <c r="D60" s="58"/>
      <c r="E60" s="59">
        <f>SUM(E49:E59)</f>
        <v>41200000</v>
      </c>
      <c r="F60" s="80"/>
      <c r="G60" s="22"/>
      <c r="H60" s="9"/>
      <c r="J60" s="11"/>
    </row>
    <row r="61" spans="1:10" s="10" customFormat="1" ht="18">
      <c r="A61" s="22"/>
      <c r="B61" s="22"/>
      <c r="C61" s="22"/>
      <c r="D61" s="22"/>
      <c r="E61" s="22"/>
      <c r="F61" s="22"/>
      <c r="G61" s="22"/>
      <c r="H61" s="9"/>
      <c r="J61" s="11"/>
    </row>
    <row r="62" spans="1:10" s="10" customFormat="1" ht="19.5">
      <c r="A62" s="52"/>
      <c r="B62" s="53" t="s">
        <v>95</v>
      </c>
      <c r="C62" s="54"/>
      <c r="D62" s="54"/>
      <c r="E62" s="56">
        <f>E60+E47+E39</f>
        <v>56981250</v>
      </c>
      <c r="F62" s="55"/>
      <c r="G62" s="52"/>
      <c r="H62" s="9"/>
      <c r="J62" s="11"/>
    </row>
    <row r="63" spans="1:9" s="3" customFormat="1" ht="18" thickBot="1">
      <c r="A63" s="23"/>
      <c r="B63" s="23"/>
      <c r="C63" s="23"/>
      <c r="D63" s="24"/>
      <c r="E63" s="24"/>
      <c r="F63" s="25"/>
      <c r="G63" s="24"/>
      <c r="I63" s="2"/>
    </row>
    <row r="64" spans="1:9" s="3" customFormat="1" ht="22.5" thickBot="1">
      <c r="A64" s="2"/>
      <c r="B64" s="94" t="s">
        <v>7</v>
      </c>
      <c r="C64" s="95"/>
      <c r="D64" s="95"/>
      <c r="E64" s="66">
        <f>E21-E62</f>
        <v>15048750</v>
      </c>
      <c r="F64" s="8"/>
      <c r="I64" s="2"/>
    </row>
    <row r="65" spans="1:9" s="3" customFormat="1" ht="12.75">
      <c r="A65" s="2"/>
      <c r="B65" s="7" t="s">
        <v>21</v>
      </c>
      <c r="C65" s="2"/>
      <c r="F65" s="8"/>
      <c r="I65" s="2"/>
    </row>
    <row r="66" spans="1:9" s="3" customFormat="1" ht="12.75">
      <c r="A66" s="2"/>
      <c r="B66" s="2" t="s">
        <v>8</v>
      </c>
      <c r="C66" s="2"/>
      <c r="F66" s="8"/>
      <c r="I66" s="2"/>
    </row>
    <row r="67" spans="1:9" s="3" customFormat="1" ht="12.75">
      <c r="A67" s="2"/>
      <c r="B67" s="2" t="s">
        <v>20</v>
      </c>
      <c r="C67" s="2"/>
      <c r="F67" s="73">
        <v>45500000</v>
      </c>
      <c r="G67" s="3">
        <f>E62-F67</f>
        <v>11481250</v>
      </c>
      <c r="I67" s="2"/>
    </row>
    <row r="68" ht="12.75">
      <c r="F68" s="73">
        <f>F67-E62</f>
        <v>-11481250</v>
      </c>
    </row>
  </sheetData>
  <sheetProtection/>
  <mergeCells count="2">
    <mergeCell ref="B64:D64"/>
    <mergeCell ref="B48:D48"/>
  </mergeCells>
  <printOptions/>
  <pageMargins left="0.25" right="0.25" top="0.25" bottom="0.25" header="0.5" footer="0.5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5">
      <selection activeCell="D19" sqref="D19:D25"/>
    </sheetView>
  </sheetViews>
  <sheetFormatPr defaultColWidth="9.140625" defaultRowHeight="12.75"/>
  <cols>
    <col min="1" max="1" width="21.57421875" style="0" bestFit="1" customWidth="1"/>
    <col min="4" max="4" width="10.28125" style="0" bestFit="1" customWidth="1"/>
    <col min="5" max="5" width="23.7109375" style="0" bestFit="1" customWidth="1"/>
    <col min="6" max="6" width="52.00390625" style="0" bestFit="1" customWidth="1"/>
  </cols>
  <sheetData>
    <row r="1" spans="1:6" ht="23.25">
      <c r="A1" s="97" t="s">
        <v>35</v>
      </c>
      <c r="B1" s="97"/>
      <c r="C1" s="97"/>
      <c r="D1" s="97"/>
      <c r="E1" s="97"/>
      <c r="F1" s="97"/>
    </row>
    <row r="2" spans="1:6" ht="14.25">
      <c r="A2" s="27" t="s">
        <v>36</v>
      </c>
      <c r="B2" s="27" t="s">
        <v>37</v>
      </c>
      <c r="C2" s="27" t="s">
        <v>38</v>
      </c>
      <c r="D2" s="27" t="s">
        <v>39</v>
      </c>
      <c r="E2" s="27" t="s">
        <v>40</v>
      </c>
      <c r="F2" s="27" t="s">
        <v>41</v>
      </c>
    </row>
    <row r="3" spans="1:6" ht="12">
      <c r="A3" s="28" t="s">
        <v>42</v>
      </c>
      <c r="B3" s="29" t="s">
        <v>43</v>
      </c>
      <c r="C3" s="28">
        <v>10</v>
      </c>
      <c r="D3" s="30">
        <v>150000</v>
      </c>
      <c r="E3" s="30">
        <f>C3*D3</f>
        <v>1500000</v>
      </c>
      <c r="F3" s="31" t="s">
        <v>44</v>
      </c>
    </row>
    <row r="4" spans="1:6" ht="14.25">
      <c r="A4" s="28" t="s">
        <v>45</v>
      </c>
      <c r="B4" s="29" t="s">
        <v>43</v>
      </c>
      <c r="C4" s="32">
        <v>5</v>
      </c>
      <c r="D4" s="30">
        <v>350000</v>
      </c>
      <c r="E4" s="33">
        <f aca="true" t="shared" si="0" ref="E4:E16">+C4*D4</f>
        <v>1750000</v>
      </c>
      <c r="F4" s="34" t="s">
        <v>46</v>
      </c>
    </row>
    <row r="5" spans="1:6" ht="12">
      <c r="A5" s="28" t="s">
        <v>47</v>
      </c>
      <c r="B5" s="29" t="s">
        <v>48</v>
      </c>
      <c r="C5" s="28">
        <v>71</v>
      </c>
      <c r="D5" s="30">
        <v>82500</v>
      </c>
      <c r="E5" s="30">
        <f t="shared" si="0"/>
        <v>5857500</v>
      </c>
      <c r="F5" s="31" t="s">
        <v>49</v>
      </c>
    </row>
    <row r="6" spans="1:6" ht="12">
      <c r="A6" s="28" t="s">
        <v>50</v>
      </c>
      <c r="B6" s="29" t="s">
        <v>51</v>
      </c>
      <c r="C6" s="28">
        <v>2.4</v>
      </c>
      <c r="D6" s="30">
        <v>20000</v>
      </c>
      <c r="E6" s="30">
        <f t="shared" si="0"/>
        <v>48000</v>
      </c>
      <c r="F6" s="31" t="s">
        <v>44</v>
      </c>
    </row>
    <row r="7" spans="1:6" ht="12">
      <c r="A7" s="28" t="s">
        <v>52</v>
      </c>
      <c r="B7" s="29" t="s">
        <v>51</v>
      </c>
      <c r="C7" s="28">
        <v>216.5</v>
      </c>
      <c r="D7" s="30">
        <v>15500</v>
      </c>
      <c r="E7" s="30">
        <v>3356000</v>
      </c>
      <c r="F7" s="31" t="s">
        <v>53</v>
      </c>
    </row>
    <row r="8" spans="1:6" ht="14.25">
      <c r="A8" s="28" t="s">
        <v>54</v>
      </c>
      <c r="B8" s="29" t="s">
        <v>55</v>
      </c>
      <c r="C8" s="28">
        <v>2</v>
      </c>
      <c r="D8" s="30">
        <v>20000</v>
      </c>
      <c r="E8" s="33">
        <f t="shared" si="0"/>
        <v>40000</v>
      </c>
      <c r="F8" s="31" t="s">
        <v>56</v>
      </c>
    </row>
    <row r="9" spans="1:6" ht="14.25">
      <c r="A9" s="28" t="s">
        <v>57</v>
      </c>
      <c r="B9" s="29" t="s">
        <v>55</v>
      </c>
      <c r="C9" s="28">
        <v>2</v>
      </c>
      <c r="D9" s="30">
        <v>16000</v>
      </c>
      <c r="E9" s="33">
        <f t="shared" si="0"/>
        <v>32000</v>
      </c>
      <c r="F9" s="31" t="s">
        <v>56</v>
      </c>
    </row>
    <row r="10" spans="1:6" ht="14.25">
      <c r="A10" s="28" t="s">
        <v>58</v>
      </c>
      <c r="B10" s="29" t="s">
        <v>59</v>
      </c>
      <c r="C10" s="28">
        <v>2</v>
      </c>
      <c r="D10" s="30">
        <v>20000</v>
      </c>
      <c r="E10" s="33">
        <f t="shared" si="0"/>
        <v>40000</v>
      </c>
      <c r="F10" s="31" t="s">
        <v>56</v>
      </c>
    </row>
    <row r="11" spans="1:6" ht="14.25">
      <c r="A11" s="28" t="s">
        <v>60</v>
      </c>
      <c r="B11" s="29" t="s">
        <v>59</v>
      </c>
      <c r="C11" s="28">
        <v>2</v>
      </c>
      <c r="D11" s="30">
        <v>10000</v>
      </c>
      <c r="E11" s="33">
        <f t="shared" si="0"/>
        <v>20000</v>
      </c>
      <c r="F11" s="31" t="s">
        <v>56</v>
      </c>
    </row>
    <row r="12" spans="1:6" ht="14.25">
      <c r="A12" s="28" t="s">
        <v>61</v>
      </c>
      <c r="B12" s="29" t="s">
        <v>62</v>
      </c>
      <c r="C12" s="28">
        <v>1</v>
      </c>
      <c r="D12" s="30">
        <v>30000</v>
      </c>
      <c r="E12" s="33">
        <f t="shared" si="0"/>
        <v>30000</v>
      </c>
      <c r="F12" s="31" t="s">
        <v>56</v>
      </c>
    </row>
    <row r="13" spans="1:6" ht="12">
      <c r="A13" s="28" t="s">
        <v>63</v>
      </c>
      <c r="B13" s="29" t="s">
        <v>51</v>
      </c>
      <c r="C13" s="28">
        <v>1</v>
      </c>
      <c r="D13" s="30">
        <v>10000</v>
      </c>
      <c r="E13" s="30">
        <f t="shared" si="0"/>
        <v>10000</v>
      </c>
      <c r="F13" s="31" t="s">
        <v>64</v>
      </c>
    </row>
    <row r="14" spans="1:6" ht="12">
      <c r="A14" s="28" t="s">
        <v>65</v>
      </c>
      <c r="B14" s="29" t="s">
        <v>66</v>
      </c>
      <c r="C14" s="28">
        <v>1</v>
      </c>
      <c r="D14" s="30">
        <v>10000</v>
      </c>
      <c r="E14" s="30">
        <f t="shared" si="0"/>
        <v>10000</v>
      </c>
      <c r="F14" s="31" t="s">
        <v>67</v>
      </c>
    </row>
    <row r="15" spans="1:6" ht="12">
      <c r="A15" s="28" t="s">
        <v>68</v>
      </c>
      <c r="B15" s="29" t="s">
        <v>66</v>
      </c>
      <c r="C15" s="28">
        <v>1</v>
      </c>
      <c r="D15" s="30">
        <v>180000</v>
      </c>
      <c r="E15" s="30">
        <f t="shared" si="0"/>
        <v>180000</v>
      </c>
      <c r="F15" s="31" t="s">
        <v>67</v>
      </c>
    </row>
    <row r="16" spans="1:6" ht="12">
      <c r="A16" s="28" t="s">
        <v>69</v>
      </c>
      <c r="B16" s="29" t="s">
        <v>70</v>
      </c>
      <c r="C16" s="28">
        <v>1</v>
      </c>
      <c r="D16" s="30">
        <v>400000</v>
      </c>
      <c r="E16" s="30">
        <f t="shared" si="0"/>
        <v>400000</v>
      </c>
      <c r="F16" s="31" t="s">
        <v>71</v>
      </c>
    </row>
    <row r="17" spans="1:6" ht="25.5">
      <c r="A17" s="35" t="s">
        <v>72</v>
      </c>
      <c r="B17" s="35"/>
      <c r="C17" s="36"/>
      <c r="D17" s="37"/>
      <c r="E17" s="38">
        <f>SUM(E3:E16)</f>
        <v>13273500</v>
      </c>
      <c r="F17" s="36" t="s">
        <v>73</v>
      </c>
    </row>
    <row r="18" spans="1:6" ht="12">
      <c r="A18" s="31"/>
      <c r="B18" s="31"/>
      <c r="C18" s="31"/>
      <c r="D18" s="39"/>
      <c r="E18" s="39"/>
      <c r="F18" s="31"/>
    </row>
    <row r="19" spans="1:6" ht="12">
      <c r="A19" s="28" t="s">
        <v>74</v>
      </c>
      <c r="B19" s="28"/>
      <c r="C19" s="28">
        <v>1</v>
      </c>
      <c r="D19" s="30">
        <v>1600000</v>
      </c>
      <c r="E19" s="30">
        <f aca="true" t="shared" si="1" ref="E19:E25">+C19*D19</f>
        <v>1600000</v>
      </c>
      <c r="F19" s="31"/>
    </row>
    <row r="20" spans="1:6" ht="12">
      <c r="A20" s="28" t="s">
        <v>75</v>
      </c>
      <c r="B20" s="28"/>
      <c r="C20" s="28">
        <v>1</v>
      </c>
      <c r="D20" s="30">
        <v>650000</v>
      </c>
      <c r="E20" s="30">
        <f t="shared" si="1"/>
        <v>650000</v>
      </c>
      <c r="F20" s="31"/>
    </row>
    <row r="21" spans="1:6" ht="12">
      <c r="A21" s="28" t="s">
        <v>76</v>
      </c>
      <c r="B21" s="28"/>
      <c r="C21" s="28">
        <v>1</v>
      </c>
      <c r="D21" s="30">
        <v>79000</v>
      </c>
      <c r="E21" s="30">
        <f t="shared" si="1"/>
        <v>79000</v>
      </c>
      <c r="F21" s="31"/>
    </row>
    <row r="22" spans="1:6" ht="12">
      <c r="A22" s="28" t="s">
        <v>77</v>
      </c>
      <c r="B22" s="28"/>
      <c r="C22" s="28">
        <v>1</v>
      </c>
      <c r="D22" s="30">
        <v>40000</v>
      </c>
      <c r="E22" s="30">
        <f t="shared" si="1"/>
        <v>40000</v>
      </c>
      <c r="F22" s="31"/>
    </row>
    <row r="23" spans="1:6" ht="12">
      <c r="A23" s="28" t="s">
        <v>78</v>
      </c>
      <c r="B23" s="28"/>
      <c r="C23" s="28">
        <v>1</v>
      </c>
      <c r="D23" s="30">
        <v>15000</v>
      </c>
      <c r="E23" s="30">
        <f t="shared" si="1"/>
        <v>15000</v>
      </c>
      <c r="F23" s="31"/>
    </row>
    <row r="24" spans="1:6" ht="12">
      <c r="A24" s="28" t="s">
        <v>79</v>
      </c>
      <c r="B24" s="28"/>
      <c r="C24" s="28">
        <v>2</v>
      </c>
      <c r="D24" s="30">
        <v>12000</v>
      </c>
      <c r="E24" s="30">
        <f t="shared" si="1"/>
        <v>24000</v>
      </c>
      <c r="F24" s="31"/>
    </row>
    <row r="25" spans="1:6" ht="12">
      <c r="A25" s="28" t="s">
        <v>80</v>
      </c>
      <c r="B25" s="28"/>
      <c r="C25" s="28">
        <v>4</v>
      </c>
      <c r="D25" s="30">
        <v>25000</v>
      </c>
      <c r="E25" s="30">
        <f t="shared" si="1"/>
        <v>100000</v>
      </c>
      <c r="F25" s="31"/>
    </row>
    <row r="26" spans="1:6" ht="25.5">
      <c r="A26" s="35" t="s">
        <v>81</v>
      </c>
      <c r="B26" s="35"/>
      <c r="C26" s="36"/>
      <c r="D26" s="36"/>
      <c r="E26" s="38">
        <f>SUM(E19:E25)</f>
        <v>2508000</v>
      </c>
      <c r="F26" s="36" t="s">
        <v>82</v>
      </c>
    </row>
    <row r="27" spans="1:6" ht="12">
      <c r="A27" s="31"/>
      <c r="B27" s="31"/>
      <c r="C27" s="31"/>
      <c r="D27" s="31"/>
      <c r="E27" s="31"/>
      <c r="F27" s="31"/>
    </row>
    <row r="28" spans="1:6" ht="25.5">
      <c r="A28" s="98" t="s">
        <v>83</v>
      </c>
      <c r="B28" s="98"/>
      <c r="C28" s="98"/>
      <c r="D28" s="36"/>
      <c r="E28" s="38">
        <f>E17+E26</f>
        <v>15781500</v>
      </c>
      <c r="F28" s="31"/>
    </row>
    <row r="29" spans="1:6" ht="15">
      <c r="A29" s="99" t="s">
        <v>84</v>
      </c>
      <c r="B29" s="99"/>
      <c r="C29" s="99"/>
      <c r="D29" s="31"/>
      <c r="E29" s="40"/>
      <c r="F29" s="31"/>
    </row>
    <row r="30" spans="1:6" ht="12">
      <c r="A30" s="28" t="s">
        <v>85</v>
      </c>
      <c r="B30" s="28"/>
      <c r="C30" s="31"/>
      <c r="D30" s="31"/>
      <c r="E30" s="39">
        <v>1000000</v>
      </c>
      <c r="F30" s="31"/>
    </row>
    <row r="31" spans="1:6" ht="12">
      <c r="A31" s="28" t="s">
        <v>86</v>
      </c>
      <c r="B31" s="28"/>
      <c r="C31" s="31"/>
      <c r="D31" s="31"/>
      <c r="E31" s="39">
        <v>2000000</v>
      </c>
      <c r="F31" s="31"/>
    </row>
    <row r="32" spans="1:6" ht="14.25">
      <c r="A32" s="28" t="s">
        <v>87</v>
      </c>
      <c r="B32" s="28"/>
      <c r="C32" s="31"/>
      <c r="D32" s="31"/>
      <c r="E32" s="40">
        <v>19000000</v>
      </c>
      <c r="F32" s="31" t="s">
        <v>88</v>
      </c>
    </row>
    <row r="33" spans="1:6" ht="12">
      <c r="A33" s="28" t="s">
        <v>89</v>
      </c>
      <c r="B33" s="28"/>
      <c r="C33" s="31"/>
      <c r="D33" s="31"/>
      <c r="E33" s="39">
        <v>1000000</v>
      </c>
      <c r="F33" s="31"/>
    </row>
    <row r="34" spans="1:6" ht="12">
      <c r="A34" s="28" t="s">
        <v>90</v>
      </c>
      <c r="B34" s="28"/>
      <c r="C34" s="31"/>
      <c r="D34" s="31"/>
      <c r="E34" s="39">
        <v>500000</v>
      </c>
      <c r="F34" s="31"/>
    </row>
    <row r="35" spans="1:6" ht="14.25">
      <c r="A35" s="28" t="s">
        <v>91</v>
      </c>
      <c r="B35" s="28"/>
      <c r="C35" s="31"/>
      <c r="D35" s="31"/>
      <c r="E35" s="40">
        <v>1500000</v>
      </c>
      <c r="F35" s="31" t="s">
        <v>92</v>
      </c>
    </row>
    <row r="36" spans="1:6" ht="12">
      <c r="A36" s="28" t="s">
        <v>93</v>
      </c>
      <c r="B36" s="28"/>
      <c r="C36" s="31"/>
      <c r="D36" s="31"/>
      <c r="E36" s="39">
        <v>100000</v>
      </c>
      <c r="F36" s="31"/>
    </row>
    <row r="37" spans="1:6" ht="25.5">
      <c r="A37" s="100" t="s">
        <v>94</v>
      </c>
      <c r="B37" s="101"/>
      <c r="C37" s="101"/>
      <c r="D37" s="102"/>
      <c r="E37" s="41">
        <f>SUM(E30:E36)</f>
        <v>25100000</v>
      </c>
      <c r="F37" s="31"/>
    </row>
    <row r="38" spans="1:6" ht="12">
      <c r="A38" s="31"/>
      <c r="B38" s="31"/>
      <c r="C38" s="31"/>
      <c r="D38" s="31"/>
      <c r="E38" s="31"/>
      <c r="F38" s="31"/>
    </row>
    <row r="39" spans="1:6" ht="28.5">
      <c r="A39" s="103" t="s">
        <v>95</v>
      </c>
      <c r="B39" s="104"/>
      <c r="C39" s="104"/>
      <c r="D39" s="105"/>
      <c r="E39" s="42">
        <f>E28+E37</f>
        <v>40881500</v>
      </c>
      <c r="F39" s="31"/>
    </row>
  </sheetData>
  <sheetProtection/>
  <mergeCells count="5">
    <mergeCell ref="A1:F1"/>
    <mergeCell ref="A28:C28"/>
    <mergeCell ref="A29:C29"/>
    <mergeCell ref="A37:D37"/>
    <mergeCell ref="A39:D3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2019-05-05T13:09:08Z</cp:lastPrinted>
  <dcterms:created xsi:type="dcterms:W3CDTF">2009-01-24T15:12:41Z</dcterms:created>
  <dcterms:modified xsi:type="dcterms:W3CDTF">2019-06-09T10:19:36Z</dcterms:modified>
  <cp:category/>
  <cp:version/>
  <cp:contentType/>
  <cp:contentStatus/>
</cp:coreProperties>
</file>